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8760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MENSUAL'!$A$1:$M$30</definedName>
  </definedNames>
  <calcPr fullCalcOnLoad="1"/>
</workbook>
</file>

<file path=xl/sharedStrings.xml><?xml version="1.0" encoding="utf-8"?>
<sst xmlns="http://schemas.openxmlformats.org/spreadsheetml/2006/main" count="110" uniqueCount="67">
  <si>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</si>
  <si>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</si>
  <si>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</si>
  <si>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</si>
  <si>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</si>
  <si>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</si>
  <si>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</si>
  <si>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</si>
  <si>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</si>
  <si>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</si>
  <si>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</si>
  <si>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</si>
  <si>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</si>
  <si>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</si>
  <si>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</si>
  <si>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</si>
  <si>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</si>
  <si>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</si>
  <si>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</si>
  <si>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</si>
  <si>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</si>
  <si>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</si>
  <si>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</si>
  <si>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</si>
  <si>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</si>
  <si>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</si>
  <si>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 xml:space="preserve">ARGUELLO ARGUELLO XIMENA NATIVIDAD </t>
  </si>
  <si>
    <t xml:space="preserve">MEJIA FAJARDO ROSARIO ELIZABETH </t>
  </si>
  <si>
    <t xml:space="preserve">QUEZADA TORRES MARIA PRISCILA </t>
  </si>
  <si>
    <t xml:space="preserve">PRESIDENTE </t>
  </si>
  <si>
    <t xml:space="preserve">PRIMER VOCAL </t>
  </si>
  <si>
    <t xml:space="preserve">SEGUNDO VOCAL </t>
  </si>
  <si>
    <t xml:space="preserve">TERCER VOCAL </t>
  </si>
  <si>
    <t xml:space="preserve">TESORERA </t>
  </si>
  <si>
    <t xml:space="preserve">PROMOTOR ADULTO MAYOR </t>
  </si>
  <si>
    <t xml:space="preserve">TECNICA DISCAPACIDAD </t>
  </si>
  <si>
    <t>EDUCADORA CIBV</t>
  </si>
  <si>
    <t>EJECUTIVO</t>
  </si>
  <si>
    <t>LEGISLATIVO</t>
  </si>
  <si>
    <t>ADMINISTRATIVO</t>
  </si>
  <si>
    <t>ASESORIAS-NIVEL DE APOYO</t>
  </si>
  <si>
    <t>(02) 2729-103</t>
  </si>
  <si>
    <t>510105.01.01.001.001.01.01.001.001.0000</t>
  </si>
  <si>
    <t>MORENO PILA HUGO ANÍBAL</t>
  </si>
  <si>
    <t>BETANCOURT TROYA JUAN DIONICIO</t>
  </si>
  <si>
    <t>VICEPRESIDENTE</t>
  </si>
  <si>
    <t>CARRILLO GUILLÉN DIEGO FERNANDO</t>
  </si>
  <si>
    <t>MOSQUERA TOROCHE MÓNICA BEATRIZ</t>
  </si>
  <si>
    <t>ULLOA RONQUILLO JOSÉ LUIS</t>
  </si>
  <si>
    <t>CORDOVA ORTIZ MERY ISABEL</t>
  </si>
  <si>
    <t>CALERO SALAZAR SANDRA LORENA</t>
  </si>
  <si>
    <t>AGUILAR OÑA PAUL RENATO</t>
  </si>
  <si>
    <t xml:space="preserve">TECNICA DE FOMENTO ECONOMICO PRODUCTIVO TURISMO Y RIESGO </t>
  </si>
  <si>
    <t>TAPIA CUZCO JENNY PATRICIA</t>
  </si>
  <si>
    <t xml:space="preserve">TESORERIA </t>
  </si>
  <si>
    <t>AUGUSTA SOLEDAD HIDALGO CARRANZA</t>
  </si>
  <si>
    <t>tesorera@alluriquin.gob.ec</t>
  </si>
  <si>
    <t>510510.01.01.001.004.01.01.001.001.0000</t>
  </si>
  <si>
    <t>710510.01.01.002.003.01.01.001.001.0000</t>
  </si>
  <si>
    <t>COD. TRABAJO</t>
  </si>
  <si>
    <t>OPERARIOS</t>
  </si>
  <si>
    <t>710106.04.02.007.003.01.01.001.001.0000</t>
  </si>
  <si>
    <t>710106.04.02.008.003.01.01.001.001.0000</t>
  </si>
  <si>
    <t>710510.02.03.005.003.01.01.701.003.0000</t>
  </si>
  <si>
    <t>710510.02.03.003.003.01.01.701.001.0000</t>
  </si>
  <si>
    <t>710510.02.03.004.003.01.01.001.001.0000</t>
  </si>
  <si>
    <t xml:space="preserve">710510.04.02.006.003.01.01.001.001.0000 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</si>
</sst>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23" fillId="35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8" fillId="0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/>
    </xf>
    <xf numFmtId="0" fontId="21" fillId="34" borderId="15" xfId="0" applyFont="1" applyFill="1" applyBorder="1" applyAlignment="1">
      <alignment horizontal="left" vertical="center" wrapText="1"/>
    </xf>
    <xf numFmtId="0" fontId="21" fillId="34" borderId="16" xfId="0" applyFont="1" applyFill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left" vertical="center" wrapText="1"/>
    </xf>
    <xf numFmtId="14" fontId="0" fillId="33" borderId="15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0" fillId="0" borderId="15" xfId="46" applyFont="1" applyBorder="1" applyAlignment="1" applyProtection="1">
      <alignment horizontal="center" vertical="center" wrapText="1"/>
      <protection/>
    </xf>
    <xf numFmtId="0" fontId="50" fillId="0" borderId="16" xfId="46" applyFont="1" applyBorder="1" applyAlignment="1" applyProtection="1">
      <alignment horizontal="center" vertical="center" wrapText="1"/>
      <protection/>
    </xf>
    <xf numFmtId="0" fontId="50" fillId="0" borderId="11" xfId="46" applyFont="1" applyBorder="1" applyAlignment="1" applyProtection="1">
      <alignment horizontal="center" vertical="center" wrapText="1"/>
      <protection/>
    </xf>
    <xf numFmtId="0" fontId="51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8" borderId="15" xfId="0" applyFont="1" applyFill="1" applyBorder="1" applyAlignment="1">
      <alignment horizontal="center" vertical="center"/>
    </xf>
    <xf numFmtId="0" fontId="47" fillId="38" borderId="1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a@alluriquin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4"/>
  <sheetViews>
    <sheetView tabSelected="1" zoomScalePageLayoutView="0" workbookViewId="0" topLeftCell="D1">
      <selection activeCell="J26" sqref="J26:M26"/>
    </sheetView>
  </sheetViews>
  <sheetFormatPr defaultColWidth="11.421875" defaultRowHeight="15"/>
  <cols>
    <col min="1" max="1" width="4.421875" style="0" customWidth="1"/>
    <col min="2" max="2" width="32.8515625" style="0" customWidth="1"/>
    <col min="3" max="3" width="38.28125" style="0" bestFit="1" customWidth="1"/>
    <col min="4" max="4" width="16.8515625" style="0" customWidth="1"/>
    <col min="5" max="5" width="36.5742187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"/>
    </row>
    <row r="2" spans="1:14" ht="27.75" customHeight="1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"/>
    </row>
    <row r="3" spans="1:13" ht="31.5" customHeight="1">
      <c r="A3" s="48" t="s">
        <v>10</v>
      </c>
      <c r="B3" s="49"/>
      <c r="C3" s="49"/>
      <c r="D3" s="49"/>
      <c r="E3" s="49"/>
      <c r="F3" s="49"/>
      <c r="G3" s="49"/>
      <c r="H3" s="49"/>
      <c r="I3" s="44" t="s">
        <v>11</v>
      </c>
      <c r="J3" s="44"/>
      <c r="K3" s="44"/>
      <c r="L3" s="44"/>
      <c r="M3" s="44"/>
    </row>
    <row r="4" spans="1:13" s="6" customFormat="1" ht="56.25" customHeight="1">
      <c r="A4" s="8" t="s">
        <v>7</v>
      </c>
      <c r="B4" s="8" t="s">
        <v>21</v>
      </c>
      <c r="C4" s="8" t="s">
        <v>19</v>
      </c>
      <c r="D4" s="8" t="s">
        <v>22</v>
      </c>
      <c r="E4" s="8" t="s">
        <v>23</v>
      </c>
      <c r="F4" s="8" t="s">
        <v>24</v>
      </c>
      <c r="G4" s="8" t="s">
        <v>9</v>
      </c>
      <c r="H4" s="8" t="s">
        <v>18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</row>
    <row r="5" spans="1:78" s="15" customFormat="1" ht="12.75">
      <c r="A5" s="12">
        <v>1</v>
      </c>
      <c r="B5" s="18" t="s">
        <v>43</v>
      </c>
      <c r="C5" s="13" t="s">
        <v>29</v>
      </c>
      <c r="D5" s="12" t="s">
        <v>25</v>
      </c>
      <c r="E5" s="12" t="s">
        <v>42</v>
      </c>
      <c r="F5" s="12" t="s">
        <v>37</v>
      </c>
      <c r="G5" s="14">
        <v>1400</v>
      </c>
      <c r="H5" s="14">
        <f>G5*12</f>
        <v>16800</v>
      </c>
      <c r="I5" s="14">
        <f>+G5/12</f>
        <v>116.66666666666667</v>
      </c>
      <c r="J5" s="14">
        <f>400/12</f>
        <v>33.333333333333336</v>
      </c>
      <c r="K5" s="14"/>
      <c r="L5" s="14"/>
      <c r="M5" s="14">
        <f>+I5+J5+K5+L5</f>
        <v>150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</row>
    <row r="6" spans="1:78" s="15" customFormat="1" ht="12.75">
      <c r="A6" s="12">
        <v>2</v>
      </c>
      <c r="B6" s="18" t="s">
        <v>44</v>
      </c>
      <c r="C6" s="13" t="s">
        <v>45</v>
      </c>
      <c r="D6" s="12" t="s">
        <v>25</v>
      </c>
      <c r="E6" s="12" t="s">
        <v>42</v>
      </c>
      <c r="F6" s="12" t="s">
        <v>38</v>
      </c>
      <c r="G6" s="14">
        <v>560</v>
      </c>
      <c r="H6" s="14">
        <f aca="true" t="shared" si="0" ref="H6:H23">G6*12</f>
        <v>6720</v>
      </c>
      <c r="I6" s="14">
        <f aca="true" t="shared" si="1" ref="I6:I23">+G6/12</f>
        <v>46.666666666666664</v>
      </c>
      <c r="J6" s="14">
        <f aca="true" t="shared" si="2" ref="J6:J23">400/12</f>
        <v>33.333333333333336</v>
      </c>
      <c r="K6" s="14"/>
      <c r="L6" s="14"/>
      <c r="M6" s="14">
        <f aca="true" t="shared" si="3" ref="M6:M23">+I6+J6+K6+L6</f>
        <v>80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</row>
    <row r="7" spans="1:78" s="15" customFormat="1" ht="12.75">
      <c r="A7" s="12">
        <v>3</v>
      </c>
      <c r="B7" s="19" t="s">
        <v>46</v>
      </c>
      <c r="C7" s="13" t="s">
        <v>30</v>
      </c>
      <c r="D7" s="12" t="s">
        <v>25</v>
      </c>
      <c r="E7" s="12" t="s">
        <v>42</v>
      </c>
      <c r="F7" s="12" t="s">
        <v>38</v>
      </c>
      <c r="G7" s="14">
        <v>560</v>
      </c>
      <c r="H7" s="14">
        <f t="shared" si="0"/>
        <v>6720</v>
      </c>
      <c r="I7" s="14">
        <f t="shared" si="1"/>
        <v>46.666666666666664</v>
      </c>
      <c r="J7" s="14">
        <f t="shared" si="2"/>
        <v>33.333333333333336</v>
      </c>
      <c r="K7" s="14"/>
      <c r="L7" s="14"/>
      <c r="M7" s="14">
        <f t="shared" si="3"/>
        <v>80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</row>
    <row r="8" spans="1:78" s="15" customFormat="1" ht="12.75">
      <c r="A8" s="12">
        <v>4</v>
      </c>
      <c r="B8" s="20" t="s">
        <v>47</v>
      </c>
      <c r="C8" s="13" t="s">
        <v>31</v>
      </c>
      <c r="D8" s="12" t="s">
        <v>25</v>
      </c>
      <c r="E8" s="12" t="s">
        <v>42</v>
      </c>
      <c r="F8" s="12" t="s">
        <v>38</v>
      </c>
      <c r="G8" s="14">
        <v>560</v>
      </c>
      <c r="H8" s="14">
        <f t="shared" si="0"/>
        <v>6720</v>
      </c>
      <c r="I8" s="14">
        <f t="shared" si="1"/>
        <v>46.666666666666664</v>
      </c>
      <c r="J8" s="14">
        <f t="shared" si="2"/>
        <v>33.333333333333336</v>
      </c>
      <c r="K8" s="14"/>
      <c r="L8" s="14"/>
      <c r="M8" s="14">
        <f t="shared" si="3"/>
        <v>80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</row>
    <row r="9" spans="1:78" s="15" customFormat="1" ht="12.75">
      <c r="A9" s="12">
        <v>5</v>
      </c>
      <c r="B9" s="21" t="s">
        <v>48</v>
      </c>
      <c r="C9" s="13" t="s">
        <v>32</v>
      </c>
      <c r="D9" s="12" t="s">
        <v>25</v>
      </c>
      <c r="E9" s="12" t="s">
        <v>42</v>
      </c>
      <c r="F9" s="12" t="s">
        <v>38</v>
      </c>
      <c r="G9" s="14">
        <v>560</v>
      </c>
      <c r="H9" s="14">
        <f t="shared" si="0"/>
        <v>6720</v>
      </c>
      <c r="I9" s="14">
        <f t="shared" si="1"/>
        <v>46.666666666666664</v>
      </c>
      <c r="J9" s="14">
        <f t="shared" si="2"/>
        <v>33.333333333333336</v>
      </c>
      <c r="K9" s="14"/>
      <c r="L9" s="14"/>
      <c r="M9" s="14">
        <f t="shared" si="3"/>
        <v>80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</row>
    <row r="10" spans="1:78" s="15" customFormat="1" ht="12.75">
      <c r="A10" s="12">
        <v>7</v>
      </c>
      <c r="B10" s="17" t="s">
        <v>49</v>
      </c>
      <c r="C10" s="13" t="s">
        <v>33</v>
      </c>
      <c r="D10" s="12" t="s">
        <v>25</v>
      </c>
      <c r="E10" s="12" t="s">
        <v>57</v>
      </c>
      <c r="F10" s="12" t="s">
        <v>39</v>
      </c>
      <c r="G10" s="14">
        <v>622</v>
      </c>
      <c r="H10" s="14">
        <f t="shared" si="0"/>
        <v>7464</v>
      </c>
      <c r="I10" s="14">
        <f t="shared" si="1"/>
        <v>51.833333333333336</v>
      </c>
      <c r="J10" s="14">
        <f t="shared" si="2"/>
        <v>33.333333333333336</v>
      </c>
      <c r="K10" s="14"/>
      <c r="L10" s="14"/>
      <c r="M10" s="14">
        <f t="shared" si="3"/>
        <v>85.16666666666667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8" s="15" customFormat="1" ht="12.75">
      <c r="A11" s="12"/>
      <c r="B11" s="17"/>
      <c r="C11" s="13"/>
      <c r="D11" s="12" t="s">
        <v>25</v>
      </c>
      <c r="E11" s="12" t="s">
        <v>57</v>
      </c>
      <c r="F11" s="12" t="s">
        <v>39</v>
      </c>
      <c r="G11" s="14">
        <v>675</v>
      </c>
      <c r="H11" s="14">
        <f t="shared" si="0"/>
        <v>8100</v>
      </c>
      <c r="I11" s="14">
        <f t="shared" si="1"/>
        <v>56.25</v>
      </c>
      <c r="J11" s="14">
        <f t="shared" si="2"/>
        <v>33.333333333333336</v>
      </c>
      <c r="K11" s="14"/>
      <c r="L11" s="14"/>
      <c r="M11" s="14">
        <f t="shared" si="3"/>
        <v>89.58333333333334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</row>
    <row r="12" spans="1:78" s="15" customFormat="1" ht="11.25" customHeight="1">
      <c r="A12" s="12">
        <v>9</v>
      </c>
      <c r="B12" s="17" t="s">
        <v>51</v>
      </c>
      <c r="C12" s="13" t="s">
        <v>52</v>
      </c>
      <c r="D12" s="12" t="s">
        <v>25</v>
      </c>
      <c r="E12" s="12" t="s">
        <v>58</v>
      </c>
      <c r="F12" s="12" t="s">
        <v>39</v>
      </c>
      <c r="G12" s="14">
        <v>901</v>
      </c>
      <c r="H12" s="14">
        <f>G12*12</f>
        <v>10812</v>
      </c>
      <c r="I12" s="14">
        <f>+(G12/12)*1</f>
        <v>75.08333333333333</v>
      </c>
      <c r="J12" s="14">
        <f t="shared" si="2"/>
        <v>33.333333333333336</v>
      </c>
      <c r="K12" s="14"/>
      <c r="L12" s="14"/>
      <c r="M12" s="14">
        <f>+I12+J12+K12+L12</f>
        <v>108.41666666666666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</row>
    <row r="13" spans="1:78" s="15" customFormat="1" ht="11.25" customHeight="1">
      <c r="A13" s="12"/>
      <c r="B13" s="17"/>
      <c r="C13" s="13"/>
      <c r="D13" s="12" t="s">
        <v>25</v>
      </c>
      <c r="E13" s="12" t="s">
        <v>58</v>
      </c>
      <c r="F13" s="12" t="s">
        <v>39</v>
      </c>
      <c r="G13" s="14">
        <v>585</v>
      </c>
      <c r="H13" s="14">
        <f>G13*12</f>
        <v>7020</v>
      </c>
      <c r="I13" s="14">
        <f>+(G13/12)*1</f>
        <v>48.75</v>
      </c>
      <c r="J13" s="14">
        <f t="shared" si="2"/>
        <v>33.333333333333336</v>
      </c>
      <c r="K13" s="14"/>
      <c r="L13" s="14"/>
      <c r="M13" s="14">
        <f>+I13+J13+K13+L13</f>
        <v>82.08333333333334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78" s="15" customFormat="1" ht="12.75" customHeight="1">
      <c r="A14" s="12">
        <v>11</v>
      </c>
      <c r="B14" s="17" t="s">
        <v>26</v>
      </c>
      <c r="C14" s="13" t="s">
        <v>34</v>
      </c>
      <c r="D14" s="12" t="s">
        <v>25</v>
      </c>
      <c r="E14" s="12" t="s">
        <v>64</v>
      </c>
      <c r="F14" s="23" t="s">
        <v>40</v>
      </c>
      <c r="G14" s="14">
        <v>553</v>
      </c>
      <c r="H14" s="14">
        <f t="shared" si="0"/>
        <v>6636</v>
      </c>
      <c r="I14" s="14">
        <f t="shared" si="1"/>
        <v>46.083333333333336</v>
      </c>
      <c r="J14" s="14">
        <f t="shared" si="2"/>
        <v>33.333333333333336</v>
      </c>
      <c r="K14" s="14"/>
      <c r="L14" s="14"/>
      <c r="M14" s="14">
        <f t="shared" si="3"/>
        <v>79.41666666666667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</row>
    <row r="15" spans="1:78" s="15" customFormat="1" ht="12.75">
      <c r="A15" s="12">
        <v>12</v>
      </c>
      <c r="B15" s="17" t="s">
        <v>27</v>
      </c>
      <c r="C15" s="13" t="s">
        <v>35</v>
      </c>
      <c r="D15" s="12" t="s">
        <v>25</v>
      </c>
      <c r="E15" s="12" t="s">
        <v>64</v>
      </c>
      <c r="F15" s="23" t="s">
        <v>40</v>
      </c>
      <c r="G15" s="14">
        <v>553</v>
      </c>
      <c r="H15" s="14">
        <f t="shared" si="0"/>
        <v>6636</v>
      </c>
      <c r="I15" s="14">
        <f t="shared" si="1"/>
        <v>46.083333333333336</v>
      </c>
      <c r="J15" s="14">
        <f t="shared" si="2"/>
        <v>33.333333333333336</v>
      </c>
      <c r="K15" s="14"/>
      <c r="L15" s="14"/>
      <c r="M15" s="14">
        <f t="shared" si="3"/>
        <v>79.41666666666667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78" s="15" customFormat="1" ht="12.75">
      <c r="A16" s="12">
        <v>13</v>
      </c>
      <c r="B16" s="17" t="s">
        <v>53</v>
      </c>
      <c r="C16" s="13" t="s">
        <v>36</v>
      </c>
      <c r="D16" s="12" t="s">
        <v>25</v>
      </c>
      <c r="E16" s="12" t="s">
        <v>64</v>
      </c>
      <c r="F16" s="23" t="s">
        <v>40</v>
      </c>
      <c r="G16" s="14">
        <v>553</v>
      </c>
      <c r="H16" s="14">
        <f>(527*10)+193.23</f>
        <v>5463.23</v>
      </c>
      <c r="I16" s="14">
        <f t="shared" si="1"/>
        <v>46.083333333333336</v>
      </c>
      <c r="J16" s="14">
        <f t="shared" si="2"/>
        <v>33.333333333333336</v>
      </c>
      <c r="K16" s="14"/>
      <c r="L16" s="14"/>
      <c r="M16" s="14">
        <f t="shared" si="3"/>
        <v>79.41666666666667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</row>
    <row r="17" spans="1:78" s="15" customFormat="1" ht="12.75">
      <c r="A17" s="12">
        <v>14</v>
      </c>
      <c r="B17" s="22" t="s">
        <v>50</v>
      </c>
      <c r="C17" s="13" t="s">
        <v>36</v>
      </c>
      <c r="D17" s="12" t="s">
        <v>25</v>
      </c>
      <c r="E17" s="12" t="s">
        <v>64</v>
      </c>
      <c r="F17" s="23" t="s">
        <v>40</v>
      </c>
      <c r="G17" s="14">
        <v>553</v>
      </c>
      <c r="H17" s="14">
        <f t="shared" si="0"/>
        <v>6636</v>
      </c>
      <c r="I17" s="14">
        <f t="shared" si="1"/>
        <v>46.083333333333336</v>
      </c>
      <c r="J17" s="14">
        <f t="shared" si="2"/>
        <v>33.333333333333336</v>
      </c>
      <c r="K17" s="14"/>
      <c r="L17" s="14"/>
      <c r="M17" s="14">
        <f t="shared" si="3"/>
        <v>79.41666666666667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</row>
    <row r="18" spans="1:78" s="15" customFormat="1" ht="12.75">
      <c r="A18" s="12">
        <v>15</v>
      </c>
      <c r="B18" s="17" t="s">
        <v>28</v>
      </c>
      <c r="C18" s="13" t="s">
        <v>36</v>
      </c>
      <c r="D18" s="12" t="s">
        <v>25</v>
      </c>
      <c r="E18" s="12" t="s">
        <v>63</v>
      </c>
      <c r="F18" s="23" t="s">
        <v>40</v>
      </c>
      <c r="G18" s="14">
        <v>733</v>
      </c>
      <c r="H18" s="14">
        <f t="shared" si="0"/>
        <v>8796</v>
      </c>
      <c r="I18" s="14">
        <f t="shared" si="1"/>
        <v>61.083333333333336</v>
      </c>
      <c r="J18" s="14">
        <f t="shared" si="2"/>
        <v>33.333333333333336</v>
      </c>
      <c r="K18" s="14"/>
      <c r="L18" s="14"/>
      <c r="M18" s="14">
        <f t="shared" si="3"/>
        <v>94.41666666666667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78" s="15" customFormat="1" ht="12.75">
      <c r="A19" s="25"/>
      <c r="B19" s="26"/>
      <c r="C19" s="27"/>
      <c r="D19" s="12" t="s">
        <v>25</v>
      </c>
      <c r="E19" s="28" t="s">
        <v>65</v>
      </c>
      <c r="F19" s="23" t="s">
        <v>40</v>
      </c>
      <c r="G19" s="14">
        <v>622</v>
      </c>
      <c r="H19" s="14">
        <f t="shared" si="0"/>
        <v>7464</v>
      </c>
      <c r="I19" s="14">
        <f t="shared" si="1"/>
        <v>51.833333333333336</v>
      </c>
      <c r="J19" s="14">
        <f t="shared" si="2"/>
        <v>33.333333333333336</v>
      </c>
      <c r="K19" s="14"/>
      <c r="L19" s="14"/>
      <c r="M19" s="14">
        <f t="shared" si="3"/>
        <v>85.16666666666667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</row>
    <row r="20" spans="1:78" s="15" customFormat="1" ht="12.75">
      <c r="A20" s="25"/>
      <c r="B20" s="26"/>
      <c r="C20" s="27"/>
      <c r="D20" s="12" t="s">
        <v>25</v>
      </c>
      <c r="E20" s="28" t="s">
        <v>66</v>
      </c>
      <c r="F20" s="23" t="s">
        <v>40</v>
      </c>
      <c r="G20" s="14">
        <v>553</v>
      </c>
      <c r="H20" s="14">
        <f t="shared" si="0"/>
        <v>6636</v>
      </c>
      <c r="I20" s="14">
        <f t="shared" si="1"/>
        <v>46.083333333333336</v>
      </c>
      <c r="J20" s="14">
        <f t="shared" si="2"/>
        <v>33.333333333333336</v>
      </c>
      <c r="K20" s="14"/>
      <c r="L20" s="14"/>
      <c r="M20" s="14">
        <f t="shared" si="3"/>
        <v>79.41666666666667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</row>
    <row r="21" spans="1:78" s="15" customFormat="1" ht="12.75">
      <c r="A21" s="25"/>
      <c r="B21" s="26"/>
      <c r="C21" s="27"/>
      <c r="D21" s="28" t="s">
        <v>59</v>
      </c>
      <c r="E21" s="28" t="s">
        <v>62</v>
      </c>
      <c r="F21" s="23" t="s">
        <v>60</v>
      </c>
      <c r="G21" s="14">
        <v>653.27</v>
      </c>
      <c r="H21" s="14">
        <f t="shared" si="0"/>
        <v>7839.24</v>
      </c>
      <c r="I21" s="14">
        <f t="shared" si="1"/>
        <v>54.439166666666665</v>
      </c>
      <c r="J21" s="14">
        <f t="shared" si="2"/>
        <v>33.333333333333336</v>
      </c>
      <c r="K21" s="14"/>
      <c r="L21" s="14"/>
      <c r="M21" s="14">
        <f t="shared" si="3"/>
        <v>87.77250000000001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</row>
    <row r="22" spans="1:78" s="15" customFormat="1" ht="12.75">
      <c r="A22" s="25"/>
      <c r="B22" s="26"/>
      <c r="C22" s="27"/>
      <c r="D22" s="28" t="s">
        <v>59</v>
      </c>
      <c r="E22" s="28" t="s">
        <v>61</v>
      </c>
      <c r="F22" s="23" t="s">
        <v>60</v>
      </c>
      <c r="G22" s="14">
        <v>425</v>
      </c>
      <c r="H22" s="14">
        <f t="shared" si="0"/>
        <v>5100</v>
      </c>
      <c r="I22" s="14">
        <f t="shared" si="1"/>
        <v>35.416666666666664</v>
      </c>
      <c r="J22" s="14">
        <f t="shared" si="2"/>
        <v>33.333333333333336</v>
      </c>
      <c r="K22" s="14"/>
      <c r="L22" s="14"/>
      <c r="M22" s="14">
        <f t="shared" si="3"/>
        <v>68.75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</row>
    <row r="23" spans="1:78" s="15" customFormat="1" ht="12.75">
      <c r="A23" s="25"/>
      <c r="B23" s="26"/>
      <c r="C23" s="27"/>
      <c r="D23" s="28" t="s">
        <v>59</v>
      </c>
      <c r="E23" s="28" t="s">
        <v>61</v>
      </c>
      <c r="F23" s="29" t="s">
        <v>60</v>
      </c>
      <c r="G23" s="14">
        <v>425</v>
      </c>
      <c r="H23" s="14">
        <f t="shared" si="0"/>
        <v>5100</v>
      </c>
      <c r="I23" s="14">
        <f t="shared" si="1"/>
        <v>35.416666666666664</v>
      </c>
      <c r="J23" s="14">
        <f t="shared" si="2"/>
        <v>33.333333333333336</v>
      </c>
      <c r="K23" s="14"/>
      <c r="L23" s="14"/>
      <c r="M23" s="14">
        <f t="shared" si="3"/>
        <v>68.75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78" s="1" customFormat="1" ht="31.5" customHeight="1">
      <c r="A24" s="45" t="s">
        <v>17</v>
      </c>
      <c r="B24" s="46"/>
      <c r="C24" s="47"/>
      <c r="D24" s="10"/>
      <c r="E24" s="11"/>
      <c r="F24" s="11"/>
      <c r="G24" s="9">
        <f>SUM(G5:G23)</f>
        <v>12046.27</v>
      </c>
      <c r="H24" s="9">
        <f aca="true" t="shared" si="4" ref="H24:M24">SUM(H5:H23)</f>
        <v>143382.47</v>
      </c>
      <c r="I24" s="9">
        <f t="shared" si="4"/>
        <v>1003.8558333333335</v>
      </c>
      <c r="J24" s="9">
        <f t="shared" si="4"/>
        <v>633.3333333333334</v>
      </c>
      <c r="K24" s="9">
        <f t="shared" si="4"/>
        <v>0</v>
      </c>
      <c r="L24" s="9">
        <f t="shared" si="4"/>
        <v>0</v>
      </c>
      <c r="M24" s="9">
        <f t="shared" si="4"/>
        <v>1637.189166666667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22.5" customHeight="1">
      <c r="A25" s="30" t="s">
        <v>0</v>
      </c>
      <c r="B25" s="31"/>
      <c r="C25" s="31"/>
      <c r="D25" s="31"/>
      <c r="E25" s="31"/>
      <c r="F25" s="31"/>
      <c r="G25" s="31"/>
      <c r="H25" s="31"/>
      <c r="I25" s="32"/>
      <c r="J25" s="33">
        <v>45046</v>
      </c>
      <c r="K25" s="34"/>
      <c r="L25" s="34"/>
      <c r="M25" s="3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78" ht="24" customHeight="1">
      <c r="A26" s="30" t="s">
        <v>4</v>
      </c>
      <c r="B26" s="31"/>
      <c r="C26" s="31"/>
      <c r="D26" s="31"/>
      <c r="E26" s="31"/>
      <c r="F26" s="31"/>
      <c r="G26" s="31"/>
      <c r="H26" s="31"/>
      <c r="I26" s="32"/>
      <c r="J26" s="36" t="s">
        <v>5</v>
      </c>
      <c r="K26" s="34"/>
      <c r="L26" s="34"/>
      <c r="M26" s="3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14" ht="38.25" customHeight="1">
      <c r="A27" s="30" t="s">
        <v>3</v>
      </c>
      <c r="B27" s="31"/>
      <c r="C27" s="31"/>
      <c r="D27" s="31"/>
      <c r="E27" s="31"/>
      <c r="F27" s="31"/>
      <c r="G27" s="31"/>
      <c r="H27" s="31"/>
      <c r="I27" s="32"/>
      <c r="J27" s="37" t="s">
        <v>54</v>
      </c>
      <c r="K27" s="38"/>
      <c r="L27" s="38"/>
      <c r="M27" s="39"/>
      <c r="N27" s="1"/>
    </row>
    <row r="28" spans="1:14" ht="29.25" customHeight="1">
      <c r="A28" s="30" t="s">
        <v>8</v>
      </c>
      <c r="B28" s="31"/>
      <c r="C28" s="31"/>
      <c r="D28" s="31"/>
      <c r="E28" s="31"/>
      <c r="F28" s="31"/>
      <c r="G28" s="31"/>
      <c r="H28" s="31"/>
      <c r="I28" s="32"/>
      <c r="J28" s="36" t="s">
        <v>55</v>
      </c>
      <c r="K28" s="34"/>
      <c r="L28" s="34"/>
      <c r="M28" s="35"/>
      <c r="N28" s="1"/>
    </row>
    <row r="29" spans="1:14" ht="29.25" customHeight="1">
      <c r="A29" s="30" t="s">
        <v>1</v>
      </c>
      <c r="B29" s="31"/>
      <c r="C29" s="31"/>
      <c r="D29" s="31"/>
      <c r="E29" s="31"/>
      <c r="F29" s="31"/>
      <c r="G29" s="31"/>
      <c r="H29" s="31"/>
      <c r="I29" s="32"/>
      <c r="J29" s="40" t="s">
        <v>56</v>
      </c>
      <c r="K29" s="41"/>
      <c r="L29" s="41"/>
      <c r="M29" s="42"/>
      <c r="N29" s="1"/>
    </row>
    <row r="30" spans="1:14" ht="29.25" customHeight="1">
      <c r="A30" s="30" t="s">
        <v>2</v>
      </c>
      <c r="B30" s="31"/>
      <c r="C30" s="31"/>
      <c r="D30" s="31"/>
      <c r="E30" s="31"/>
      <c r="F30" s="31"/>
      <c r="G30" s="31"/>
      <c r="H30" s="31"/>
      <c r="I30" s="32"/>
      <c r="J30" s="36" t="s">
        <v>41</v>
      </c>
      <c r="K30" s="34"/>
      <c r="L30" s="34"/>
      <c r="M30" s="35"/>
      <c r="N30" s="1"/>
    </row>
    <row r="31" spans="1:14" ht="12.75" customHeight="1">
      <c r="A31" s="2"/>
      <c r="B31" s="2"/>
      <c r="C31" s="3"/>
      <c r="D31" s="3"/>
      <c r="E31" s="3"/>
      <c r="F31" s="3"/>
      <c r="G31" s="3"/>
      <c r="H31" s="1"/>
      <c r="I31" s="1"/>
      <c r="J31" s="1"/>
      <c r="K31" s="1"/>
      <c r="L31" s="1"/>
      <c r="M31" s="1"/>
      <c r="N31" s="1"/>
    </row>
    <row r="32" spans="1:2" s="1" customFormat="1" ht="15">
      <c r="A32" s="7"/>
      <c r="B32" s="7"/>
    </row>
    <row r="33" s="1" customFormat="1" ht="15"/>
    <row r="34" s="1" customFormat="1" ht="15">
      <c r="G34" s="24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</sheetData>
  <sheetProtection/>
  <mergeCells count="17">
    <mergeCell ref="A2:M2"/>
    <mergeCell ref="A1:M1"/>
    <mergeCell ref="I3:M3"/>
    <mergeCell ref="A25:I25"/>
    <mergeCell ref="A26:I26"/>
    <mergeCell ref="A24:C24"/>
    <mergeCell ref="A3:H3"/>
    <mergeCell ref="A29:I29"/>
    <mergeCell ref="A30:I30"/>
    <mergeCell ref="J25:M25"/>
    <mergeCell ref="J26:M26"/>
    <mergeCell ref="J27:M27"/>
    <mergeCell ref="J28:M28"/>
    <mergeCell ref="J29:M29"/>
    <mergeCell ref="J30:M30"/>
    <mergeCell ref="A27:I27"/>
    <mergeCell ref="A28:I28"/>
  </mergeCells>
  <hyperlinks>
    <hyperlink ref="J29" r:id="rId1" display="tesorera@alluriquin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Gad</cp:lastModifiedBy>
  <cp:lastPrinted>2014-02-05T20:35:46Z</cp:lastPrinted>
  <dcterms:created xsi:type="dcterms:W3CDTF">2011-04-19T14:26:13Z</dcterms:created>
  <dcterms:modified xsi:type="dcterms:W3CDTF">2023-05-03T00:10:06Z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